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15" windowHeight="5955" activeTab="0"/>
  </bookViews>
  <sheets>
    <sheet name="Sheet1" sheetId="1" r:id="rId1"/>
    <sheet name="Sheet2" sheetId="2" r:id="rId2"/>
    <sheet name="Sheet3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<sst xmlns="http://schemas.openxmlformats.org/spreadsheetml/2006/main" count="40" uniqueCount="38">
  <si>
    <t>HDD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</si>
  <si>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</si>
  <si>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</si>
  <si>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</si>
  <si>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</si>
  <si>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</si>
  <si>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</si>
  <si>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</si>
  <si>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</si>
  <si>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</si>
  <si>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</si>
  <si>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</si>
  <si>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</si>
  <si>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BTU/hr-F (the house heat loss per degree F from Home Heat Loss Calculator</t>
  </si>
  <si>
    <t>Heat Used</t>
  </si>
  <si>
    <t>sqft</t>
  </si>
  <si>
    <t>Andy Output(1)</t>
  </si>
  <si>
    <t>Solar Heat Out</t>
  </si>
  <si>
    <t>Solar Fraction</t>
  </si>
  <si>
    <t>UA house</t>
  </si>
  <si>
    <t>Collector area</t>
  </si>
  <si>
    <t>Enter inputs for your house and collector in the blue cells</t>
  </si>
  <si>
    <t>(F-day)</t>
  </si>
  <si>
    <t>(KWH/sqm-day)</t>
  </si>
  <si>
    <t>(BTU/mo)</t>
  </si>
  <si>
    <t>How Much Collector Area Do I Need To Heat My House?</t>
  </si>
  <si>
    <t>Usable Solar Heat</t>
  </si>
  <si>
    <t>Notes:</t>
  </si>
  <si>
    <t>(1) The monthly heat output from the collector as calculated by Andy's Collector Power Output simulation</t>
  </si>
  <si>
    <t>Year Total</t>
  </si>
  <si>
    <t>Fuel Energy/unit</t>
  </si>
  <si>
    <t>Fuel price/unit</t>
  </si>
  <si>
    <t>Enter the overall efficiency of your propane, gas or electric heating system</t>
  </si>
  <si>
    <t>Heating Efficency</t>
  </si>
  <si>
    <t>Fuel Saving</t>
  </si>
  <si>
    <t>(dollars)</t>
  </si>
  <si>
    <r>
      <t xml:space="preserve">Enter the price you pay per unit of fuel -- </t>
    </r>
    <r>
      <rPr>
        <sz val="8"/>
        <color indexed="8"/>
        <rFont val="Calibri"/>
        <family val="2"/>
      </rPr>
      <t>e.g. we pay about $2.20 per gallon of propane, and about $0.10 per KWH of electricity)</t>
    </r>
  </si>
  <si>
    <r>
      <t xml:space="preserve">Enter the energy per unit of fuel you use in BTU -- e.g. </t>
    </r>
    <r>
      <rPr>
        <sz val="8"/>
        <color indexed="8"/>
        <rFont val="Calibri"/>
        <family val="2"/>
      </rPr>
      <t>Propane = 92,000 BTU/gal, Electricity = 3412 BTU/gal, Nat Gas = 100000 BTU/Therm)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</si>
</sst>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6" borderId="0" xfId="19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2" fontId="39" fillId="0" borderId="0" xfId="0" applyNumberFormat="1" applyFont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3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0" fillId="6" borderId="0" xfId="19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">
      <selection activeCell="D1" sqref="D1:D16384"/>
    </sheetView>
  </sheetViews>
  <sheetFormatPr defaultColWidth="9.140625" defaultRowHeight="15"/>
  <cols>
    <col min="1" max="1" width="16.57421875" style="0" customWidth="1"/>
    <col min="3" max="3" width="10.8515625" style="0" customWidth="1"/>
    <col min="4" max="4" width="15.7109375" style="0" customWidth="1"/>
    <col min="5" max="5" width="14.421875" style="0" customWidth="1"/>
    <col min="6" max="6" width="17.00390625" style="4" customWidth="1"/>
    <col min="7" max="7" width="12.8515625" style="0" customWidth="1"/>
  </cols>
  <sheetData>
    <row r="1" ht="18.75">
      <c r="A1" s="7" t="s">
        <v>25</v>
      </c>
    </row>
    <row r="3" ht="15.75">
      <c r="A3" s="5" t="s">
        <v>21</v>
      </c>
    </row>
    <row r="4" ht="15">
      <c r="A4" s="3"/>
    </row>
    <row r="5" s="4" customFormat="1" ht="15"/>
    <row r="6" spans="1:3" ht="15">
      <c r="A6" s="3" t="s">
        <v>19</v>
      </c>
      <c r="B6" s="1">
        <v>250</v>
      </c>
      <c r="C6" s="3" t="s">
        <v>13</v>
      </c>
    </row>
    <row r="7" spans="1:3" s="4" customFormat="1" ht="15">
      <c r="A7" s="3" t="s">
        <v>20</v>
      </c>
      <c r="B7" s="1">
        <v>240</v>
      </c>
      <c r="C7" s="3" t="s">
        <v>15</v>
      </c>
    </row>
    <row r="8" s="4" customFormat="1" ht="15">
      <c r="B8" s="1"/>
    </row>
    <row r="9" spans="1:3" s="4" customFormat="1" ht="15">
      <c r="A9" s="4" t="s">
        <v>30</v>
      </c>
      <c r="B9" s="1">
        <v>92000</v>
      </c>
      <c r="C9" s="4" t="s">
        <v>37</v>
      </c>
    </row>
    <row r="10" spans="1:3" s="4" customFormat="1" ht="15">
      <c r="A10" s="4" t="s">
        <v>31</v>
      </c>
      <c r="B10" s="19">
        <v>2.2</v>
      </c>
      <c r="C10" s="4" t="s">
        <v>36</v>
      </c>
    </row>
    <row r="11" spans="1:3" s="4" customFormat="1" ht="15">
      <c r="A11" s="4" t="s">
        <v>33</v>
      </c>
      <c r="B11" s="1">
        <v>0.75</v>
      </c>
      <c r="C11" s="4" t="s">
        <v>32</v>
      </c>
    </row>
    <row r="12" s="4" customFormat="1" ht="15"/>
    <row r="13" spans="2:8" ht="15">
      <c r="B13" s="3" t="s">
        <v>0</v>
      </c>
      <c r="C13" s="3" t="s">
        <v>14</v>
      </c>
      <c r="D13" s="3" t="s">
        <v>16</v>
      </c>
      <c r="E13" s="3" t="s">
        <v>17</v>
      </c>
      <c r="F13" s="4" t="s">
        <v>26</v>
      </c>
      <c r="G13" s="4" t="s">
        <v>18</v>
      </c>
      <c r="H13" s="4" t="s">
        <v>34</v>
      </c>
    </row>
    <row r="14" spans="1:8" ht="15">
      <c r="A14" s="3"/>
      <c r="B14" s="4" t="s">
        <v>22</v>
      </c>
      <c r="C14" s="4" t="s">
        <v>24</v>
      </c>
      <c r="D14" s="4" t="s">
        <v>23</v>
      </c>
      <c r="E14" s="4" t="s">
        <v>24</v>
      </c>
      <c r="F14" s="4" t="s">
        <v>24</v>
      </c>
      <c r="G14" s="3"/>
      <c r="H14" s="4" t="s">
        <v>35</v>
      </c>
    </row>
    <row r="15" spans="1:8" ht="15">
      <c r="A15" s="3" t="s">
        <v>1</v>
      </c>
      <c r="B15" s="1">
        <v>1303</v>
      </c>
      <c r="C15" s="6">
        <f>B15*$B$6*24</f>
        <v>7818000</v>
      </c>
      <c r="D15" s="1">
        <v>1.3</v>
      </c>
      <c r="E15" s="6">
        <f>D15*30.5*3412*$B$7/10.76</f>
        <v>3017527.137546468</v>
      </c>
      <c r="F15" s="6">
        <f>IF(C15&gt;E15,E15,C15)</f>
        <v>3017527.137546468</v>
      </c>
      <c r="G15" s="2">
        <f>IF(F15&gt;0,F15/C15,0)</f>
        <v>0.3859717494943039</v>
      </c>
      <c r="H15" s="20">
        <f>F15*$B$10/($B$9*$B$11)</f>
        <v>96.21101018264102</v>
      </c>
    </row>
    <row r="16" spans="1:8" ht="15">
      <c r="A16" s="3" t="s">
        <v>2</v>
      </c>
      <c r="B16" s="1">
        <v>1027</v>
      </c>
      <c r="C16" s="6">
        <f aca="true" t="shared" si="0" ref="C16:C27">B16*$B$6*24</f>
        <v>6162000</v>
      </c>
      <c r="D16" s="1">
        <v>1.6</v>
      </c>
      <c r="E16" s="6">
        <f aca="true" t="shared" si="1" ref="E16:E26">D16*30.5*3412*$B$7/10.76</f>
        <v>3713879.553903346</v>
      </c>
      <c r="F16" s="6">
        <f>IF(C16&gt;E16,E16,C16)</f>
        <v>3713879.553903346</v>
      </c>
      <c r="G16" s="2">
        <f>IF(F16&gt;0,F16/C16,0)</f>
        <v>0.6027068409450416</v>
      </c>
      <c r="H16" s="20">
        <f aca="true" t="shared" si="2" ref="H16:H26">F16*$B$10/($B$9*$B$11)</f>
        <v>118.41355099401974</v>
      </c>
    </row>
    <row r="17" spans="1:8" ht="15">
      <c r="A17" s="3" t="s">
        <v>3</v>
      </c>
      <c r="B17" s="1">
        <v>924</v>
      </c>
      <c r="C17" s="6">
        <f t="shared" si="0"/>
        <v>5544000</v>
      </c>
      <c r="D17" s="1">
        <v>1.7</v>
      </c>
      <c r="E17" s="6">
        <f t="shared" si="1"/>
        <v>3945997.026022305</v>
      </c>
      <c r="F17" s="6">
        <f>IF(C17&gt;E17,E17,C17)</f>
        <v>3945997.026022305</v>
      </c>
      <c r="G17" s="2">
        <f>IF(F17&gt;0,F17/C17,0)</f>
        <v>0.7117599253286986</v>
      </c>
      <c r="H17" s="20">
        <f t="shared" si="2"/>
        <v>125.81439793114596</v>
      </c>
    </row>
    <row r="18" spans="1:8" ht="15">
      <c r="A18" s="3" t="s">
        <v>4</v>
      </c>
      <c r="B18" s="1">
        <v>666</v>
      </c>
      <c r="C18" s="6">
        <f t="shared" si="0"/>
        <v>3996000</v>
      </c>
      <c r="D18" s="1">
        <v>1.6</v>
      </c>
      <c r="E18" s="6">
        <f t="shared" si="1"/>
        <v>3713879.553903346</v>
      </c>
      <c r="F18" s="6">
        <f>IF(C18&gt;E18,E18,C18)</f>
        <v>3713879.553903346</v>
      </c>
      <c r="G18" s="2">
        <f>IF(F18&gt;0,F18/C18,0)</f>
        <v>0.9293992877636</v>
      </c>
      <c r="H18" s="20">
        <f t="shared" si="2"/>
        <v>118.41355099401974</v>
      </c>
    </row>
    <row r="19" spans="1:8" ht="15">
      <c r="A19" s="3" t="s">
        <v>5</v>
      </c>
      <c r="B19" s="1">
        <v>0</v>
      </c>
      <c r="C19" s="6">
        <f t="shared" si="0"/>
        <v>0</v>
      </c>
      <c r="D19" s="1">
        <v>0</v>
      </c>
      <c r="E19" s="6">
        <f t="shared" si="1"/>
        <v>0</v>
      </c>
      <c r="F19" s="6">
        <f>IF(C19&gt;E19,E19,C19)</f>
        <v>0</v>
      </c>
      <c r="G19" s="2">
        <f>IF(F19&gt;0,F19/C19,0)</f>
        <v>0</v>
      </c>
      <c r="H19" s="20">
        <f t="shared" si="2"/>
        <v>0</v>
      </c>
    </row>
    <row r="20" spans="1:8" ht="15">
      <c r="A20" s="3" t="s">
        <v>6</v>
      </c>
      <c r="B20" s="1">
        <v>0</v>
      </c>
      <c r="C20" s="6">
        <f t="shared" si="0"/>
        <v>0</v>
      </c>
      <c r="D20" s="1">
        <v>0</v>
      </c>
      <c r="E20" s="6">
        <f t="shared" si="1"/>
        <v>0</v>
      </c>
      <c r="F20" s="6">
        <f>IF(C20&gt;E20,E20,C20)</f>
        <v>0</v>
      </c>
      <c r="G20" s="2">
        <f>IF(F20&gt;0,F20/C20,0)</f>
        <v>0</v>
      </c>
      <c r="H20" s="20">
        <f t="shared" si="2"/>
        <v>0</v>
      </c>
    </row>
    <row r="21" spans="1:8" ht="15">
      <c r="A21" s="3" t="s">
        <v>7</v>
      </c>
      <c r="B21" s="1">
        <v>0</v>
      </c>
      <c r="C21" s="6">
        <f t="shared" si="0"/>
        <v>0</v>
      </c>
      <c r="D21" s="1">
        <v>0</v>
      </c>
      <c r="E21" s="6">
        <f t="shared" si="1"/>
        <v>0</v>
      </c>
      <c r="F21" s="6">
        <f>IF(C21&gt;E21,E21,C21)</f>
        <v>0</v>
      </c>
      <c r="G21" s="2">
        <f>IF(F21&gt;0,F21/C21,0)</f>
        <v>0</v>
      </c>
      <c r="H21" s="20">
        <f t="shared" si="2"/>
        <v>0</v>
      </c>
    </row>
    <row r="22" spans="1:8" ht="15">
      <c r="A22" s="3" t="s">
        <v>8</v>
      </c>
      <c r="B22" s="1">
        <v>0</v>
      </c>
      <c r="C22" s="6">
        <f t="shared" si="0"/>
        <v>0</v>
      </c>
      <c r="D22" s="1">
        <v>0</v>
      </c>
      <c r="E22" s="6">
        <f t="shared" si="1"/>
        <v>0</v>
      </c>
      <c r="F22" s="6">
        <f>IF(C22&gt;E22,E22,C22)</f>
        <v>0</v>
      </c>
      <c r="G22" s="2">
        <f>IF(F22&gt;0,F22/C22,0)</f>
        <v>0</v>
      </c>
      <c r="H22" s="20">
        <f t="shared" si="2"/>
        <v>0</v>
      </c>
    </row>
    <row r="23" spans="1:8" ht="15">
      <c r="A23" s="3" t="s">
        <v>9</v>
      </c>
      <c r="B23" s="1">
        <v>0</v>
      </c>
      <c r="C23" s="6">
        <f t="shared" si="0"/>
        <v>0</v>
      </c>
      <c r="D23" s="1">
        <v>0</v>
      </c>
      <c r="E23" s="6">
        <f t="shared" si="1"/>
        <v>0</v>
      </c>
      <c r="F23" s="6">
        <f>IF(C23&gt;E23,E23,C23)</f>
        <v>0</v>
      </c>
      <c r="G23" s="2">
        <f>IF(F23&gt;0,F23/C23,0)</f>
        <v>0</v>
      </c>
      <c r="H23" s="20">
        <f t="shared" si="2"/>
        <v>0</v>
      </c>
    </row>
    <row r="24" spans="1:8" ht="15">
      <c r="A24" s="3" t="s">
        <v>10</v>
      </c>
      <c r="B24" s="1">
        <v>653</v>
      </c>
      <c r="C24" s="6">
        <f t="shared" si="0"/>
        <v>3918000</v>
      </c>
      <c r="D24" s="1">
        <v>2.2</v>
      </c>
      <c r="E24" s="6">
        <f t="shared" si="1"/>
        <v>5106584.386617101</v>
      </c>
      <c r="F24" s="6">
        <f>IF(C24&gt;E24,E24,C24)</f>
        <v>3918000</v>
      </c>
      <c r="G24" s="2">
        <f>IF(F24&gt;0,F24/C24,0)</f>
        <v>1</v>
      </c>
      <c r="H24" s="20">
        <f t="shared" si="2"/>
        <v>124.92173913043479</v>
      </c>
    </row>
    <row r="25" spans="1:8" ht="15">
      <c r="A25" s="3" t="s">
        <v>11</v>
      </c>
      <c r="B25" s="1">
        <v>967</v>
      </c>
      <c r="C25" s="6">
        <f t="shared" si="0"/>
        <v>5802000</v>
      </c>
      <c r="D25" s="1">
        <v>1.2</v>
      </c>
      <c r="E25" s="6">
        <f t="shared" si="1"/>
        <v>2785409.6654275097</v>
      </c>
      <c r="F25" s="6">
        <f>IF(C25&gt;E25,E25,C25)</f>
        <v>2785409.6654275097</v>
      </c>
      <c r="G25" s="2">
        <f>IF(F25&gt;0,F25/C25,0)</f>
        <v>0.48007750179722675</v>
      </c>
      <c r="H25" s="20">
        <f t="shared" si="2"/>
        <v>88.8101632455148</v>
      </c>
    </row>
    <row r="26" spans="1:8" ht="15">
      <c r="A26" s="3" t="s">
        <v>12</v>
      </c>
      <c r="B26" s="1">
        <v>1422</v>
      </c>
      <c r="C26" s="6">
        <f t="shared" si="0"/>
        <v>8532000</v>
      </c>
      <c r="D26" s="1">
        <v>1</v>
      </c>
      <c r="E26" s="6">
        <f t="shared" si="1"/>
        <v>2321174.721189591</v>
      </c>
      <c r="F26" s="6">
        <f>IF(C26&gt;E26,E26,C26)</f>
        <v>2321174.721189591</v>
      </c>
      <c r="G26" s="2">
        <f>IF(F26&gt;0,F26/C26,0)</f>
        <v>0.2720551712599146</v>
      </c>
      <c r="H26" s="20">
        <f t="shared" si="2"/>
        <v>74.00846937126234</v>
      </c>
    </row>
    <row r="27" spans="1:8" ht="15">
      <c r="A27" s="4" t="s">
        <v>29</v>
      </c>
      <c r="B27" s="3">
        <f>SUM(B15:B26)</f>
        <v>6962</v>
      </c>
      <c r="C27" s="6">
        <f t="shared" si="0"/>
        <v>41772000</v>
      </c>
      <c r="E27" s="6">
        <f>SUM(E15:E26)</f>
        <v>24604452.044609666</v>
      </c>
      <c r="F27" s="6"/>
      <c r="G27" s="2">
        <f>E27/C27</f>
        <v>0.5890178120417904</v>
      </c>
      <c r="H27" s="20">
        <f>SUM(H15:H26)</f>
        <v>746.5928818490385</v>
      </c>
    </row>
    <row r="29" spans="1:3" ht="15">
      <c r="A29" s="4" t="s">
        <v>27</v>
      </c>
      <c r="C29" s="6"/>
    </row>
    <row r="30" ht="15">
      <c r="A30" s="4" t="s">
        <v>28</v>
      </c>
    </row>
    <row r="33" spans="1:7" ht="15">
      <c r="A33" s="4"/>
      <c r="B33" s="4"/>
      <c r="C33" s="4"/>
      <c r="D33" s="4"/>
      <c r="E33" s="4"/>
      <c r="G33" s="4"/>
    </row>
    <row r="34" spans="1:7" ht="15.75">
      <c r="A34" s="5"/>
      <c r="B34" s="4"/>
      <c r="C34" s="4"/>
      <c r="D34" s="4"/>
      <c r="E34" s="4"/>
      <c r="G34" s="4"/>
    </row>
    <row r="35" spans="1:7" ht="15">
      <c r="A35" s="4"/>
      <c r="B35" s="4"/>
      <c r="C35" s="4"/>
      <c r="D35" s="4"/>
      <c r="E35" s="4"/>
      <c r="G35" s="4"/>
    </row>
    <row r="36" spans="1:7" ht="15">
      <c r="A36" s="4"/>
      <c r="B36" s="4"/>
      <c r="C36" s="4"/>
      <c r="D36" s="4"/>
      <c r="E36" s="4"/>
      <c r="G36" s="4"/>
    </row>
    <row r="37" spans="1:7" ht="15">
      <c r="A37" s="4"/>
      <c r="E37" s="4"/>
      <c r="G37" s="4"/>
    </row>
    <row r="38" spans="1:7" ht="15">
      <c r="A38" s="4"/>
      <c r="E38" s="4"/>
      <c r="G38" s="4"/>
    </row>
    <row r="39" spans="1:7" ht="15">
      <c r="A39" s="4"/>
      <c r="E39" s="4"/>
      <c r="G39" s="4"/>
    </row>
    <row r="40" spans="1:7" ht="15">
      <c r="A40" s="4"/>
      <c r="E40" s="4"/>
      <c r="G40" s="4"/>
    </row>
    <row r="41" spans="1:7" ht="15">
      <c r="A41" s="4"/>
      <c r="E41" s="4"/>
      <c r="G41" s="4"/>
    </row>
    <row r="42" spans="1:7" ht="15">
      <c r="A42" s="4"/>
      <c r="E42" s="4"/>
      <c r="G42" s="4"/>
    </row>
    <row r="43" spans="1:7" ht="15">
      <c r="A43" s="4"/>
      <c r="E43" s="6"/>
      <c r="F43" s="6"/>
      <c r="G43" s="2"/>
    </row>
    <row r="44" spans="1:7" ht="15">
      <c r="A44" s="4"/>
      <c r="E44" s="6"/>
      <c r="F44" s="6"/>
      <c r="G44" s="2"/>
    </row>
    <row r="45" spans="1:7" ht="15">
      <c r="A45" s="4"/>
      <c r="E45" s="6"/>
      <c r="F45" s="6"/>
      <c r="G45" s="2"/>
    </row>
    <row r="46" spans="1:7" ht="15">
      <c r="A46" s="4"/>
      <c r="E46" s="6"/>
      <c r="F46" s="6"/>
      <c r="G46" s="2"/>
    </row>
    <row r="47" spans="1:7" ht="15">
      <c r="A47" s="4"/>
      <c r="E47" s="6"/>
      <c r="F47" s="6"/>
      <c r="G47" s="2"/>
    </row>
    <row r="48" spans="1:7" ht="15">
      <c r="A48" s="4"/>
      <c r="E48" s="6"/>
      <c r="F48" s="6"/>
      <c r="G48" s="2"/>
    </row>
    <row r="49" spans="1:7" ht="15">
      <c r="A49" s="4"/>
      <c r="E49" s="6"/>
      <c r="F49" s="6"/>
      <c r="G49" s="2"/>
    </row>
    <row r="50" spans="1:7" ht="15">
      <c r="A50" s="4"/>
      <c r="E50" s="6"/>
      <c r="F50" s="6"/>
      <c r="G50" s="2"/>
    </row>
    <row r="51" spans="1:7" ht="15">
      <c r="A51" s="4"/>
      <c r="E51" s="6"/>
      <c r="F51" s="6"/>
      <c r="G51" s="2"/>
    </row>
    <row r="52" spans="1:7" ht="15">
      <c r="A52" s="4"/>
      <c r="E52" s="6"/>
      <c r="F52" s="6"/>
      <c r="G52" s="2"/>
    </row>
    <row r="53" spans="1:7" ht="15">
      <c r="A53" s="4"/>
      <c r="E53" s="6"/>
      <c r="F53" s="6"/>
      <c r="G53" s="2"/>
    </row>
    <row r="54" spans="1:7" ht="15">
      <c r="A54" s="4"/>
      <c r="E54" s="6"/>
      <c r="F54" s="6"/>
      <c r="G54" s="2"/>
    </row>
    <row r="55" spans="1:7" ht="15">
      <c r="A55" s="4"/>
      <c r="B55" s="4"/>
      <c r="C55" s="6"/>
      <c r="D55" s="4"/>
      <c r="E55" s="6"/>
      <c r="F55" s="6"/>
      <c r="G55" s="2"/>
    </row>
    <row r="56" spans="1:7" ht="15">
      <c r="A56" s="4"/>
      <c r="B56" s="4"/>
      <c r="C56" s="4"/>
      <c r="D56" s="4"/>
      <c r="E56" s="4"/>
      <c r="G56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"/>
      <c r="C1" s="9"/>
      <c r="D1" s="14"/>
      <c r="E1" s="14"/>
    </row>
    <row r="2" spans="2:5" ht="15">
      <c r="B2" s="8"/>
      <c r="C2" s="9"/>
      <c r="D2" s="14"/>
      <c r="E2" s="14"/>
    </row>
    <row r="3" spans="2:5" ht="15">
      <c r="B3" s="10"/>
      <c r="C3" s="10"/>
      <c r="D3" s="15"/>
      <c r="E3" s="15"/>
    </row>
    <row r="4" spans="2:5" ht="15">
      <c r="B4" s="11"/>
      <c r="C4" s="10"/>
      <c r="D4" s="15"/>
      <c r="E4" s="15"/>
    </row>
    <row r="5" spans="2:5" ht="15">
      <c r="B5" s="10"/>
      <c r="C5" s="10"/>
      <c r="D5" s="15"/>
      <c r="E5" s="15"/>
    </row>
    <row r="6" spans="2:5" ht="15">
      <c r="B6" s="8"/>
      <c r="C6" s="9"/>
      <c r="D6" s="14"/>
      <c r="E6" s="16"/>
    </row>
    <row r="7" spans="2:5" ht="15.75" thickBot="1">
      <c r="B7" s="10"/>
      <c r="C7" s="10"/>
      <c r="D7" s="15"/>
      <c r="E7" s="15"/>
    </row>
    <row r="8" spans="2:5" ht="15.75" thickBot="1">
      <c r="B8" s="12"/>
      <c r="C8" s="13"/>
      <c r="D8" s="17"/>
      <c r="E8" s="18"/>
    </row>
    <row r="9" spans="2:5" ht="15">
      <c r="B9" s="10"/>
      <c r="C9" s="10"/>
      <c r="D9" s="15"/>
      <c r="E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Reysa</dc:creator>
  <cp:keywords/>
  <dc:description/>
  <cp:lastModifiedBy>Gary</cp:lastModifiedBy>
  <dcterms:created xsi:type="dcterms:W3CDTF">2010-04-17T19:11:18Z</dcterms:created>
  <dcterms:modified xsi:type="dcterms:W3CDTF">2010-04-29T18:37:26Z</dcterms:modified>
  <cp:category/>
  <cp:version/>
  <cp:contentType/>
  <cp:contentStatus/>
</cp:coreProperties>
</file>